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39" i="1" l="1"/>
  <c r="C39" i="1"/>
  <c r="E40" i="1"/>
  <c r="D19" i="1"/>
  <c r="C19" i="1"/>
  <c r="D23" i="1" l="1"/>
  <c r="C23" i="1"/>
  <c r="E32" i="1"/>
  <c r="D79" i="1"/>
  <c r="C79" i="1"/>
  <c r="D77" i="1"/>
  <c r="C77" i="1"/>
  <c r="D73" i="1"/>
  <c r="C73" i="1"/>
  <c r="D68" i="1"/>
  <c r="C68" i="1"/>
  <c r="D62" i="1"/>
  <c r="C62" i="1"/>
  <c r="D55" i="1"/>
  <c r="C55" i="1"/>
  <c r="D52" i="1"/>
  <c r="C52" i="1"/>
  <c r="D44" i="1"/>
  <c r="C44" i="1"/>
  <c r="D34" i="1"/>
  <c r="C34" i="1"/>
  <c r="D16" i="1"/>
  <c r="C16" i="1"/>
  <c r="D7" i="1"/>
  <c r="C7" i="1"/>
  <c r="E41" i="1"/>
  <c r="E82" i="1"/>
  <c r="E81" i="1"/>
  <c r="E80" i="1"/>
  <c r="E78" i="1"/>
  <c r="E76" i="1"/>
  <c r="E75" i="1"/>
  <c r="E74" i="1"/>
  <c r="E72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1" i="1"/>
  <c r="E50" i="1"/>
  <c r="E49" i="1"/>
  <c r="E48" i="1"/>
  <c r="E47" i="1"/>
  <c r="E46" i="1"/>
  <c r="E45" i="1"/>
  <c r="E43" i="1"/>
  <c r="E42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23" i="1" l="1"/>
  <c r="E68" i="1"/>
  <c r="E7" i="1"/>
  <c r="D83" i="1"/>
  <c r="E62" i="1"/>
  <c r="E55" i="1"/>
  <c r="E44" i="1"/>
  <c r="E34" i="1"/>
  <c r="E77" i="1"/>
  <c r="E79" i="1"/>
  <c r="E39" i="1"/>
  <c r="E73" i="1"/>
  <c r="E52" i="1"/>
  <c r="C83" i="1"/>
  <c r="E19" i="1"/>
  <c r="E16" i="1"/>
  <c r="E83" i="1" l="1"/>
</calcChain>
</file>

<file path=xl/sharedStrings.xml><?xml version="1.0" encoding="utf-8"?>
<sst xmlns="http://schemas.openxmlformats.org/spreadsheetml/2006/main" count="160" uniqueCount="160">
  <si>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</si>
  <si>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</si>
  <si>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</si>
  <si>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</si>
  <si>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</si>
  <si>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</si>
  <si>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</si>
  <si>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</si>
  <si>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</si>
  <si>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</si>
  <si>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</si>
  <si>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</si>
  <si>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</si>
  <si>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</si>
  <si>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</si>
  <si>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</si>
  <si>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</si>
  <si>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</si>
  <si>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</si>
  <si>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</si>
  <si>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</si>
  <si>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</si>
  <si>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</si>
  <si>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</si>
  <si>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</si>
  <si>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</si>
  <si>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</si>
  <si>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</si>
  <si>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</si>
  <si>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</si>
  <si>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</si>
  <si>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</si>
  <si>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</si>
  <si>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</si>
  <si>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</si>
  <si>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</si>
  <si>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</si>
  <si>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</si>
  <si>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</si>
  <si>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</si>
  <si>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</si>
  <si>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</si>
  <si>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</si>
  <si>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</si>
  <si>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</si>
  <si>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</si>
  <si>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</si>
  <si>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</si>
  <si>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</si>
  <si>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</si>
  <si>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</si>
  <si>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</si>
  <si>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</si>
  <si>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</si>
  <si>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</si>
  <si>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</si>
  <si>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</si>
  <si>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</si>
  <si>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</si>
  <si>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</si>
  <si>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</si>
  <si>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</si>
  <si>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</si>
  <si>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</si>
  <si>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</si>
  <si>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</si>
  <si>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</si>
  <si>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</si>
  <si>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</si>
  <si>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</si>
  <si>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</si>
  <si>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</si>
  <si>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</si>
  <si>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</si>
  <si>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</si>
  <si>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</si>
  <si>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</si>
  <si>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</si>
  <si>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</si>
  <si>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</si>
  <si>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</si>
  <si>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</si>
  <si>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</si>
  <si>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</si>
  <si>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</si>
  <si>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</si>
  <si>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</si>
  <si>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</si>
  <si>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</si>
  <si>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</si>
  <si>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</si>
  <si>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</si>
  <si>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</si>
  <si>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</si>
  <si>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</si>
  <si>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</si>
  <si>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</si>
  <si>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</si>
  <si>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</si>
  <si>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</si>
  <si>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</si>
  <si>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</si>
  <si>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</si>
  <si>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</si>
  <si>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</si>
  <si>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</si>
  <si>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</si>
  <si>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</si>
  <si>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</si>
  <si>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</si>
  <si>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</si>
  <si>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</si>
  <si>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</si>
  <si>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</si>
  <si>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</si>
  <si>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</si>
  <si>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</si>
  <si>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</si>
  <si>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</si>
  <si>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</si>
  <si>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</si>
  <si>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</si>
  <si>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</si>
  <si>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</si>
  <si>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</si>
  <si>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</si>
  <si>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</si>
  <si>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</si>
  <si>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</si>
  <si>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</si>
  <si>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</si>
  <si>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</si>
  <si>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</si>
  <si>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</si>
  <si>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</si>
  <si>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</si>
  <si>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</si>
  <si>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</si>
  <si>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</si>
  <si>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</si>
  <si>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</si>
  <si>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</si>
  <si>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</si>
  <si>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</si>
  <si>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</si>
  <si>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</si>
  <si>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</si>
  <si>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</si>
  <si>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</si>
  <si>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</si>
  <si>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</si>
  <si>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</si>
  <si>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</si>
  <si>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</si>
  <si>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Уточненные бюджетные назначения
на 2021 год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</si>
  <si>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</si>
  <si>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</si>
  <si>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</si>
  <si>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Сведения об исполнении областного бюджета Брянской области за 9 месяцев 2021 года по расходам в разрезе разделов и подразделов классификации расходов</t>
  </si>
  <si>
    <t>Кассовое исполнение
за 9 месяцев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</si>
</sst>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3"/>
  <sheetViews>
    <sheetView tabSelected="1" view="pageBreakPreview" topLeftCell="A61" zoomScale="130" zoomScaleNormal="100" zoomScaleSheetLayoutView="130" workbookViewId="0">
      <selection activeCell="D83" sqref="D83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26"/>
      <c r="B1" s="26"/>
      <c r="C1" s="26"/>
      <c r="D1" s="26"/>
    </row>
    <row r="2" spans="1:5" s="3" customFormat="1" ht="40.5" customHeight="1" x14ac:dyDescent="0.3">
      <c r="A2" s="20" t="s">
        <v>158</v>
      </c>
      <c r="B2" s="20"/>
      <c r="C2" s="20"/>
      <c r="D2" s="20"/>
      <c r="E2" s="20"/>
    </row>
    <row r="3" spans="1:5" s="3" customFormat="1" ht="15.6" x14ac:dyDescent="0.3">
      <c r="A3" s="4"/>
      <c r="B3" s="4"/>
      <c r="C3" s="27"/>
      <c r="D3" s="27"/>
      <c r="E3" s="5" t="s">
        <v>146</v>
      </c>
    </row>
    <row r="4" spans="1:5" s="3" customFormat="1" ht="22.5" customHeight="1" x14ac:dyDescent="0.3">
      <c r="A4" s="23" t="s">
        <v>142</v>
      </c>
      <c r="B4" s="23" t="s">
        <v>143</v>
      </c>
      <c r="C4" s="17" t="s">
        <v>154</v>
      </c>
      <c r="D4" s="17" t="s">
        <v>159</v>
      </c>
      <c r="E4" s="17" t="s">
        <v>145</v>
      </c>
    </row>
    <row r="5" spans="1:5" s="3" customFormat="1" ht="25.5" customHeight="1" x14ac:dyDescent="0.3">
      <c r="A5" s="24"/>
      <c r="B5" s="24"/>
      <c r="C5" s="18"/>
      <c r="D5" s="18"/>
      <c r="E5" s="18"/>
    </row>
    <row r="6" spans="1:5" s="3" customFormat="1" ht="31.5" customHeight="1" x14ac:dyDescent="0.3">
      <c r="A6" s="25"/>
      <c r="B6" s="25"/>
      <c r="C6" s="19"/>
      <c r="D6" s="19"/>
      <c r="E6" s="19"/>
    </row>
    <row r="7" spans="1:5" ht="18" customHeight="1" x14ac:dyDescent="0.3">
      <c r="A7" s="11" t="s">
        <v>98</v>
      </c>
      <c r="B7" s="12" t="s">
        <v>6</v>
      </c>
      <c r="C7" s="6">
        <f>C8+C9+C10+C11+C12+C13+C14+C15</f>
        <v>2102401340.45</v>
      </c>
      <c r="D7" s="6">
        <f>D8+D9+D10+D11+D12+D13+D14+D15</f>
        <v>1033306528.1900001</v>
      </c>
      <c r="E7" s="7">
        <f>D7/C7*100</f>
        <v>49.148871260176712</v>
      </c>
    </row>
    <row r="8" spans="1:5" ht="46.8" x14ac:dyDescent="0.3">
      <c r="A8" s="10" t="s">
        <v>132</v>
      </c>
      <c r="B8" s="13" t="s">
        <v>39</v>
      </c>
      <c r="C8" s="14">
        <v>7054674</v>
      </c>
      <c r="D8" s="14">
        <v>4177292.03</v>
      </c>
      <c r="E8" s="8">
        <f t="shared" ref="E8:E72" si="0">D8/C8*100</f>
        <v>59.213112186332062</v>
      </c>
    </row>
    <row r="9" spans="1:5" ht="50.4" customHeight="1" x14ac:dyDescent="0.3">
      <c r="A9" s="10" t="s">
        <v>87</v>
      </c>
      <c r="B9" s="13" t="s">
        <v>52</v>
      </c>
      <c r="C9" s="14">
        <v>163016043</v>
      </c>
      <c r="D9" s="14">
        <v>107895527.84999999</v>
      </c>
      <c r="E9" s="8">
        <f t="shared" si="0"/>
        <v>66.187061018282719</v>
      </c>
    </row>
    <row r="10" spans="1:5" ht="62.4" x14ac:dyDescent="0.3">
      <c r="A10" s="10" t="s">
        <v>17</v>
      </c>
      <c r="B10" s="13" t="s">
        <v>69</v>
      </c>
      <c r="C10" s="14">
        <v>317703383</v>
      </c>
      <c r="D10" s="14">
        <v>194198442.02000001</v>
      </c>
      <c r="E10" s="8">
        <f t="shared" si="0"/>
        <v>61.125707943752047</v>
      </c>
    </row>
    <row r="11" spans="1:5" ht="15.6" x14ac:dyDescent="0.3">
      <c r="A11" s="10" t="s">
        <v>29</v>
      </c>
      <c r="B11" s="13" t="s">
        <v>85</v>
      </c>
      <c r="C11" s="14">
        <v>305826122</v>
      </c>
      <c r="D11" s="14">
        <v>176561241.5</v>
      </c>
      <c r="E11" s="8">
        <f t="shared" si="0"/>
        <v>57.732557423593789</v>
      </c>
    </row>
    <row r="12" spans="1:5" ht="46.8" x14ac:dyDescent="0.3">
      <c r="A12" s="10" t="s">
        <v>78</v>
      </c>
      <c r="B12" s="13" t="s">
        <v>102</v>
      </c>
      <c r="C12" s="14">
        <v>149945405</v>
      </c>
      <c r="D12" s="14">
        <v>102581301.08</v>
      </c>
      <c r="E12" s="8">
        <f t="shared" si="0"/>
        <v>68.412433898858055</v>
      </c>
    </row>
    <row r="13" spans="1:5" ht="15.6" x14ac:dyDescent="0.3">
      <c r="A13" s="10" t="s">
        <v>10</v>
      </c>
      <c r="B13" s="13" t="s">
        <v>115</v>
      </c>
      <c r="C13" s="14">
        <v>52459324</v>
      </c>
      <c r="D13" s="14">
        <v>40854803.07</v>
      </c>
      <c r="E13" s="8">
        <f t="shared" si="0"/>
        <v>77.87901168913271</v>
      </c>
    </row>
    <row r="14" spans="1:5" ht="15.6" x14ac:dyDescent="0.3">
      <c r="A14" s="10" t="s">
        <v>139</v>
      </c>
      <c r="B14" s="13" t="s">
        <v>120</v>
      </c>
      <c r="C14" s="14">
        <v>70000000</v>
      </c>
      <c r="D14" s="14">
        <v>0</v>
      </c>
      <c r="E14" s="8">
        <f t="shared" si="0"/>
        <v>0</v>
      </c>
    </row>
    <row r="15" spans="1:5" ht="15.6" x14ac:dyDescent="0.3">
      <c r="A15" s="10" t="s">
        <v>95</v>
      </c>
      <c r="B15" s="13" t="s">
        <v>8</v>
      </c>
      <c r="C15" s="14">
        <v>1036396389.45</v>
      </c>
      <c r="D15" s="14">
        <v>407037920.63999999</v>
      </c>
      <c r="E15" s="8">
        <f t="shared" si="0"/>
        <v>39.274347612886693</v>
      </c>
    </row>
    <row r="16" spans="1:5" ht="15.6" x14ac:dyDescent="0.3">
      <c r="A16" s="11" t="s">
        <v>128</v>
      </c>
      <c r="B16" s="12" t="s">
        <v>129</v>
      </c>
      <c r="C16" s="6">
        <f>C17+C18</f>
        <v>168936201</v>
      </c>
      <c r="D16" s="6">
        <f>D17+D18</f>
        <v>118724754.54000001</v>
      </c>
      <c r="E16" s="7">
        <f t="shared" si="0"/>
        <v>70.277864564978586</v>
      </c>
    </row>
    <row r="17" spans="1:5" ht="15.6" x14ac:dyDescent="0.3">
      <c r="A17" s="10" t="s">
        <v>126</v>
      </c>
      <c r="B17" s="13" t="s">
        <v>26</v>
      </c>
      <c r="C17" s="14">
        <v>30781600</v>
      </c>
      <c r="D17" s="14">
        <v>22813608.309999999</v>
      </c>
      <c r="E17" s="8">
        <f t="shared" si="0"/>
        <v>74.114433005431806</v>
      </c>
    </row>
    <row r="18" spans="1:5" ht="15.6" x14ac:dyDescent="0.3">
      <c r="A18" s="10" t="s">
        <v>24</v>
      </c>
      <c r="B18" s="13" t="s">
        <v>46</v>
      </c>
      <c r="C18" s="14">
        <v>138154601</v>
      </c>
      <c r="D18" s="14">
        <v>95911146.230000004</v>
      </c>
      <c r="E18" s="8">
        <f t="shared" si="0"/>
        <v>69.423056152867474</v>
      </c>
    </row>
    <row r="19" spans="1:5" ht="31.2" x14ac:dyDescent="0.3">
      <c r="A19" s="11" t="s">
        <v>21</v>
      </c>
      <c r="B19" s="12" t="s">
        <v>101</v>
      </c>
      <c r="C19" s="6">
        <f>C20+C21+C22</f>
        <v>1066388489.91</v>
      </c>
      <c r="D19" s="6">
        <f>D20+D21+D22</f>
        <v>623286455.77999997</v>
      </c>
      <c r="E19" s="7">
        <f t="shared" si="0"/>
        <v>58.448348015515762</v>
      </c>
    </row>
    <row r="20" spans="1:5" ht="46.8" x14ac:dyDescent="0.3">
      <c r="A20" s="10" t="s">
        <v>155</v>
      </c>
      <c r="B20" s="13" t="s">
        <v>49</v>
      </c>
      <c r="C20" s="14">
        <v>542172519.77999997</v>
      </c>
      <c r="D20" s="14">
        <v>307736910.88</v>
      </c>
      <c r="E20" s="8">
        <f t="shared" si="0"/>
        <v>56.75996101847285</v>
      </c>
    </row>
    <row r="21" spans="1:5" ht="15.6" x14ac:dyDescent="0.3">
      <c r="A21" s="10" t="s">
        <v>82</v>
      </c>
      <c r="B21" s="13" t="s">
        <v>67</v>
      </c>
      <c r="C21" s="14">
        <v>2200000</v>
      </c>
      <c r="D21" s="14">
        <v>1765000</v>
      </c>
      <c r="E21" s="8">
        <f t="shared" si="0"/>
        <v>80.22727272727272</v>
      </c>
    </row>
    <row r="22" spans="1:5" ht="31.2" x14ac:dyDescent="0.3">
      <c r="A22" s="10" t="s">
        <v>111</v>
      </c>
      <c r="B22" s="13" t="s">
        <v>109</v>
      </c>
      <c r="C22" s="14">
        <v>522015970.13</v>
      </c>
      <c r="D22" s="14">
        <v>313784544.89999998</v>
      </c>
      <c r="E22" s="8">
        <f t="shared" si="0"/>
        <v>60.110142764761932</v>
      </c>
    </row>
    <row r="23" spans="1:5" ht="15.6" x14ac:dyDescent="0.3">
      <c r="A23" s="11" t="s">
        <v>130</v>
      </c>
      <c r="B23" s="12" t="s">
        <v>71</v>
      </c>
      <c r="C23" s="6">
        <f>C24+C25+C26+C27+C28+C29+C30+C31+C32+C33</f>
        <v>21308557568.440002</v>
      </c>
      <c r="D23" s="6">
        <f>D24+D25+D26+D27+D28+D29+D30+D31+D32+D33</f>
        <v>12913794435.280001</v>
      </c>
      <c r="E23" s="7">
        <f t="shared" si="0"/>
        <v>60.603794479296702</v>
      </c>
    </row>
    <row r="24" spans="1:5" ht="15.6" x14ac:dyDescent="0.3">
      <c r="A24" s="10" t="s">
        <v>106</v>
      </c>
      <c r="B24" s="13" t="s">
        <v>83</v>
      </c>
      <c r="C24" s="14">
        <v>294729452.38999999</v>
      </c>
      <c r="D24" s="14">
        <v>187923519</v>
      </c>
      <c r="E24" s="8">
        <f t="shared" si="0"/>
        <v>63.761364015745094</v>
      </c>
    </row>
    <row r="25" spans="1:5" ht="15.6" x14ac:dyDescent="0.3">
      <c r="A25" s="10" t="s">
        <v>36</v>
      </c>
      <c r="B25" s="13" t="s">
        <v>138</v>
      </c>
      <c r="C25" s="14">
        <v>43300000</v>
      </c>
      <c r="D25" s="14">
        <v>200000</v>
      </c>
      <c r="E25" s="8">
        <f t="shared" si="0"/>
        <v>0.46189376443418012</v>
      </c>
    </row>
    <row r="26" spans="1:5" ht="15.6" x14ac:dyDescent="0.3">
      <c r="A26" s="10" t="s">
        <v>54</v>
      </c>
      <c r="B26" s="13" t="s">
        <v>2</v>
      </c>
      <c r="C26" s="14">
        <v>11001802754</v>
      </c>
      <c r="D26" s="14">
        <v>6297310553.4499998</v>
      </c>
      <c r="E26" s="8">
        <f t="shared" si="0"/>
        <v>57.238897063123986</v>
      </c>
    </row>
    <row r="27" spans="1:5" ht="15.6" x14ac:dyDescent="0.3">
      <c r="A27" s="10" t="s">
        <v>93</v>
      </c>
      <c r="B27" s="13" t="s">
        <v>15</v>
      </c>
      <c r="C27" s="14">
        <v>98308665.939999998</v>
      </c>
      <c r="D27" s="14">
        <v>30966571.960000001</v>
      </c>
      <c r="E27" s="8">
        <f t="shared" si="0"/>
        <v>31.499330871705251</v>
      </c>
    </row>
    <row r="28" spans="1:5" ht="15.6" x14ac:dyDescent="0.3">
      <c r="A28" s="10" t="s">
        <v>116</v>
      </c>
      <c r="B28" s="13" t="s">
        <v>35</v>
      </c>
      <c r="C28" s="14">
        <v>581245184</v>
      </c>
      <c r="D28" s="14">
        <v>410520029.18000001</v>
      </c>
      <c r="E28" s="8">
        <f t="shared" si="0"/>
        <v>70.627686986564356</v>
      </c>
    </row>
    <row r="29" spans="1:5" ht="15.6" x14ac:dyDescent="0.3">
      <c r="A29" s="10" t="s">
        <v>33</v>
      </c>
      <c r="B29" s="13" t="s">
        <v>53</v>
      </c>
      <c r="C29" s="14">
        <v>744734181.70000005</v>
      </c>
      <c r="D29" s="14">
        <v>423450228.56</v>
      </c>
      <c r="E29" s="8">
        <f t="shared" si="0"/>
        <v>56.85924440763452</v>
      </c>
    </row>
    <row r="30" spans="1:5" ht="15.6" x14ac:dyDescent="0.3">
      <c r="A30" s="10" t="s">
        <v>122</v>
      </c>
      <c r="B30" s="13" t="s">
        <v>64</v>
      </c>
      <c r="C30" s="14">
        <v>7913742120.1000004</v>
      </c>
      <c r="D30" s="14">
        <v>5182961503.5500002</v>
      </c>
      <c r="E30" s="8">
        <f t="shared" si="0"/>
        <v>65.493181669211467</v>
      </c>
    </row>
    <row r="31" spans="1:5" ht="15.6" x14ac:dyDescent="0.3">
      <c r="A31" s="10" t="s">
        <v>28</v>
      </c>
      <c r="B31" s="13" t="s">
        <v>22</v>
      </c>
      <c r="C31" s="14">
        <v>49237228</v>
      </c>
      <c r="D31" s="14">
        <v>15497239.16</v>
      </c>
      <c r="E31" s="8">
        <f t="shared" si="0"/>
        <v>31.474637767991325</v>
      </c>
    </row>
    <row r="32" spans="1:5" s="15" customFormat="1" ht="31.2" x14ac:dyDescent="0.3">
      <c r="A32" s="10" t="s">
        <v>150</v>
      </c>
      <c r="B32" s="13" t="s">
        <v>151</v>
      </c>
      <c r="C32" s="14">
        <v>99000</v>
      </c>
      <c r="D32" s="14">
        <v>0</v>
      </c>
      <c r="E32" s="8">
        <f t="shared" si="0"/>
        <v>0</v>
      </c>
    </row>
    <row r="33" spans="1:5" ht="15.6" x14ac:dyDescent="0.3">
      <c r="A33" s="10" t="s">
        <v>9</v>
      </c>
      <c r="B33" s="13" t="s">
        <v>55</v>
      </c>
      <c r="C33" s="14">
        <v>581358982.30999994</v>
      </c>
      <c r="D33" s="14">
        <v>364964790.42000002</v>
      </c>
      <c r="E33" s="8">
        <f t="shared" si="0"/>
        <v>62.777870734848072</v>
      </c>
    </row>
    <row r="34" spans="1:5" ht="15.6" x14ac:dyDescent="0.3">
      <c r="A34" s="11" t="s">
        <v>127</v>
      </c>
      <c r="B34" s="12" t="s">
        <v>43</v>
      </c>
      <c r="C34" s="6">
        <f>C35+C36+C37+C38</f>
        <v>1817426257.1300001</v>
      </c>
      <c r="D34" s="6">
        <f>D35+D36+D37+D38</f>
        <v>940135523.83999991</v>
      </c>
      <c r="E34" s="7">
        <f t="shared" si="0"/>
        <v>51.728950220220803</v>
      </c>
    </row>
    <row r="35" spans="1:5" ht="15.6" x14ac:dyDescent="0.3">
      <c r="A35" s="10" t="s">
        <v>7</v>
      </c>
      <c r="B35" s="13" t="s">
        <v>61</v>
      </c>
      <c r="C35" s="14">
        <v>257272275.91999999</v>
      </c>
      <c r="D35" s="14">
        <v>99859610.590000004</v>
      </c>
      <c r="E35" s="8">
        <f t="shared" si="0"/>
        <v>38.814757724245354</v>
      </c>
    </row>
    <row r="36" spans="1:5" ht="15.6" x14ac:dyDescent="0.3">
      <c r="A36" s="10" t="s">
        <v>47</v>
      </c>
      <c r="B36" s="13" t="s">
        <v>75</v>
      </c>
      <c r="C36" s="14">
        <v>819650514.10000002</v>
      </c>
      <c r="D36" s="14">
        <v>279171125.82999998</v>
      </c>
      <c r="E36" s="8">
        <f t="shared" si="0"/>
        <v>34.059775602841896</v>
      </c>
    </row>
    <row r="37" spans="1:5" ht="15.6" x14ac:dyDescent="0.3">
      <c r="A37" s="10" t="s">
        <v>57</v>
      </c>
      <c r="B37" s="13" t="s">
        <v>89</v>
      </c>
      <c r="C37" s="14">
        <v>335014956.11000001</v>
      </c>
      <c r="D37" s="14">
        <v>281353931.08999997</v>
      </c>
      <c r="E37" s="8">
        <f t="shared" si="0"/>
        <v>83.982498679139326</v>
      </c>
    </row>
    <row r="38" spans="1:5" ht="31.2" x14ac:dyDescent="0.3">
      <c r="A38" s="10" t="s">
        <v>3</v>
      </c>
      <c r="B38" s="13" t="s">
        <v>124</v>
      </c>
      <c r="C38" s="14">
        <v>405488511</v>
      </c>
      <c r="D38" s="14">
        <v>279750856.32999998</v>
      </c>
      <c r="E38" s="8">
        <f t="shared" si="0"/>
        <v>68.991068486771496</v>
      </c>
    </row>
    <row r="39" spans="1:5" ht="15.6" x14ac:dyDescent="0.3">
      <c r="A39" s="11" t="s">
        <v>137</v>
      </c>
      <c r="B39" s="12" t="s">
        <v>16</v>
      </c>
      <c r="C39" s="6">
        <f>C40+C41+C42+C43</f>
        <v>16650355.51</v>
      </c>
      <c r="D39" s="6">
        <f>D40+D41+D42+D43</f>
        <v>8046406.6200000001</v>
      </c>
      <c r="E39" s="7">
        <f t="shared" si="0"/>
        <v>48.325734637722462</v>
      </c>
    </row>
    <row r="40" spans="1:5" s="16" customFormat="1" ht="15.6" x14ac:dyDescent="0.3">
      <c r="A40" s="10" t="s">
        <v>156</v>
      </c>
      <c r="B40" s="13" t="s">
        <v>157</v>
      </c>
      <c r="C40" s="14">
        <v>500000</v>
      </c>
      <c r="D40" s="14">
        <v>421735.82</v>
      </c>
      <c r="E40" s="8">
        <f t="shared" si="0"/>
        <v>84.347163999999992</v>
      </c>
    </row>
    <row r="41" spans="1:5" ht="31.2" x14ac:dyDescent="0.3">
      <c r="A41" s="10" t="s">
        <v>48</v>
      </c>
      <c r="B41" s="13" t="s">
        <v>65</v>
      </c>
      <c r="C41" s="14">
        <v>45200</v>
      </c>
      <c r="D41" s="14">
        <v>24400</v>
      </c>
      <c r="E41" s="8">
        <f t="shared" si="0"/>
        <v>53.982300884955748</v>
      </c>
    </row>
    <row r="42" spans="1:5" ht="31.2" x14ac:dyDescent="0.3">
      <c r="A42" s="10" t="s">
        <v>108</v>
      </c>
      <c r="B42" s="13" t="s">
        <v>79</v>
      </c>
      <c r="C42" s="14">
        <v>394500</v>
      </c>
      <c r="D42" s="14">
        <v>99500</v>
      </c>
      <c r="E42" s="8">
        <f t="shared" si="0"/>
        <v>25.221799746514574</v>
      </c>
    </row>
    <row r="43" spans="1:5" ht="15.6" x14ac:dyDescent="0.3">
      <c r="A43" s="10" t="s">
        <v>11</v>
      </c>
      <c r="B43" s="13" t="s">
        <v>94</v>
      </c>
      <c r="C43" s="14">
        <v>15710655.51</v>
      </c>
      <c r="D43" s="14">
        <v>7500770.7999999998</v>
      </c>
      <c r="E43" s="8">
        <f t="shared" si="0"/>
        <v>47.743207119688158</v>
      </c>
    </row>
    <row r="44" spans="1:5" ht="15.6" x14ac:dyDescent="0.3">
      <c r="A44" s="11" t="s">
        <v>135</v>
      </c>
      <c r="B44" s="12" t="s">
        <v>136</v>
      </c>
      <c r="C44" s="6">
        <f>C45+C46+C47+C48+C49+C50+C51</f>
        <v>16395100433.059999</v>
      </c>
      <c r="D44" s="6">
        <f>D45+D46+D47+D48+D49+D50+D51</f>
        <v>11240874593.540001</v>
      </c>
      <c r="E44" s="7">
        <f t="shared" si="0"/>
        <v>68.562401550607589</v>
      </c>
    </row>
    <row r="45" spans="1:5" ht="15.6" x14ac:dyDescent="0.3">
      <c r="A45" s="10" t="s">
        <v>103</v>
      </c>
      <c r="B45" s="13" t="s">
        <v>5</v>
      </c>
      <c r="C45" s="14">
        <v>512075444.56</v>
      </c>
      <c r="D45" s="14">
        <v>250184093.86000001</v>
      </c>
      <c r="E45" s="8">
        <f t="shared" si="0"/>
        <v>48.856881640745399</v>
      </c>
    </row>
    <row r="46" spans="1:5" ht="15.6" x14ac:dyDescent="0.3">
      <c r="A46" s="10" t="s">
        <v>81</v>
      </c>
      <c r="B46" s="13" t="s">
        <v>20</v>
      </c>
      <c r="C46" s="14">
        <v>3230613886.1799998</v>
      </c>
      <c r="D46" s="14">
        <v>2210691343.8299999</v>
      </c>
      <c r="E46" s="8">
        <f t="shared" si="0"/>
        <v>68.429450925316388</v>
      </c>
    </row>
    <row r="47" spans="1:5" ht="15.6" x14ac:dyDescent="0.3">
      <c r="A47" s="10" t="s">
        <v>147</v>
      </c>
      <c r="B47" s="13" t="s">
        <v>34</v>
      </c>
      <c r="C47" s="14">
        <v>798526307.90999997</v>
      </c>
      <c r="D47" s="14">
        <v>595531442.35000002</v>
      </c>
      <c r="E47" s="8">
        <f t="shared" si="0"/>
        <v>74.57881305234605</v>
      </c>
    </row>
    <row r="48" spans="1:5" ht="15.6" x14ac:dyDescent="0.3">
      <c r="A48" s="10" t="s">
        <v>18</v>
      </c>
      <c r="B48" s="13" t="s">
        <v>51</v>
      </c>
      <c r="C48" s="14">
        <v>1829595594.0799999</v>
      </c>
      <c r="D48" s="14">
        <v>1349394750.01</v>
      </c>
      <c r="E48" s="8">
        <f t="shared" si="0"/>
        <v>73.753716634223437</v>
      </c>
    </row>
    <row r="49" spans="1:5" ht="31.2" x14ac:dyDescent="0.3">
      <c r="A49" s="10" t="s">
        <v>41</v>
      </c>
      <c r="B49" s="13" t="s">
        <v>68</v>
      </c>
      <c r="C49" s="14">
        <v>48801841.600000001</v>
      </c>
      <c r="D49" s="14">
        <v>36166509.520000003</v>
      </c>
      <c r="E49" s="8">
        <f t="shared" si="0"/>
        <v>74.108903136147234</v>
      </c>
    </row>
    <row r="50" spans="1:5" ht="15.6" x14ac:dyDescent="0.3">
      <c r="A50" s="10" t="s">
        <v>148</v>
      </c>
      <c r="B50" s="13" t="s">
        <v>97</v>
      </c>
      <c r="C50" s="14">
        <v>284307882</v>
      </c>
      <c r="D50" s="14">
        <v>214962405.30000001</v>
      </c>
      <c r="E50" s="8">
        <f t="shared" si="0"/>
        <v>75.609020681318995</v>
      </c>
    </row>
    <row r="51" spans="1:5" ht="15.6" x14ac:dyDescent="0.3">
      <c r="A51" s="10" t="s">
        <v>37</v>
      </c>
      <c r="B51" s="13" t="s">
        <v>133</v>
      </c>
      <c r="C51" s="14">
        <v>9691179476.7299995</v>
      </c>
      <c r="D51" s="14">
        <v>6583944048.6700001</v>
      </c>
      <c r="E51" s="8">
        <f t="shared" si="0"/>
        <v>67.93748959534858</v>
      </c>
    </row>
    <row r="52" spans="1:5" ht="15.6" x14ac:dyDescent="0.3">
      <c r="A52" s="11" t="s">
        <v>32</v>
      </c>
      <c r="B52" s="12" t="s">
        <v>107</v>
      </c>
      <c r="C52" s="6">
        <f>C53+C54</f>
        <v>846061652.9000001</v>
      </c>
      <c r="D52" s="6">
        <f>D53+D54</f>
        <v>551260860.50999999</v>
      </c>
      <c r="E52" s="7">
        <f t="shared" si="0"/>
        <v>65.156109914741165</v>
      </c>
    </row>
    <row r="53" spans="1:5" ht="15.6" x14ac:dyDescent="0.3">
      <c r="A53" s="10" t="s">
        <v>70</v>
      </c>
      <c r="B53" s="13" t="s">
        <v>123</v>
      </c>
      <c r="C53" s="14">
        <v>805547361.70000005</v>
      </c>
      <c r="D53" s="14">
        <v>523563377.37</v>
      </c>
      <c r="E53" s="8">
        <f t="shared" si="0"/>
        <v>64.994735537968793</v>
      </c>
    </row>
    <row r="54" spans="1:5" ht="15.6" x14ac:dyDescent="0.3">
      <c r="A54" s="10" t="s">
        <v>58</v>
      </c>
      <c r="B54" s="13" t="s">
        <v>25</v>
      </c>
      <c r="C54" s="14">
        <v>40514291.200000003</v>
      </c>
      <c r="D54" s="14">
        <v>27697483.140000001</v>
      </c>
      <c r="E54" s="8">
        <f t="shared" si="0"/>
        <v>68.36472345837312</v>
      </c>
    </row>
    <row r="55" spans="1:5" ht="15.6" x14ac:dyDescent="0.3">
      <c r="A55" s="11" t="s">
        <v>56</v>
      </c>
      <c r="B55" s="12" t="s">
        <v>77</v>
      </c>
      <c r="C55" s="6">
        <f>C56+C57+C58+C59+C60+C61</f>
        <v>8868609700.2600002</v>
      </c>
      <c r="D55" s="6">
        <f>D56+D57+D58+D59+D60+D61</f>
        <v>6793002606.1400003</v>
      </c>
      <c r="E55" s="7">
        <f t="shared" si="0"/>
        <v>76.596026161133807</v>
      </c>
    </row>
    <row r="56" spans="1:5" s="2" customFormat="1" ht="15.6" x14ac:dyDescent="0.3">
      <c r="A56" s="10" t="s">
        <v>45</v>
      </c>
      <c r="B56" s="13" t="s">
        <v>99</v>
      </c>
      <c r="C56" s="14">
        <v>4508122119.9700003</v>
      </c>
      <c r="D56" s="14">
        <v>3161827428.5599999</v>
      </c>
      <c r="E56" s="8">
        <f t="shared" si="0"/>
        <v>70.136241752498066</v>
      </c>
    </row>
    <row r="57" spans="1:5" s="9" customFormat="1" ht="15.6" x14ac:dyDescent="0.3">
      <c r="A57" s="10" t="s">
        <v>86</v>
      </c>
      <c r="B57" s="13" t="s">
        <v>112</v>
      </c>
      <c r="C57" s="14">
        <v>2323248055.0900002</v>
      </c>
      <c r="D57" s="14">
        <v>1784756333.4400001</v>
      </c>
      <c r="E57" s="8">
        <f t="shared" si="0"/>
        <v>76.821600238931893</v>
      </c>
    </row>
    <row r="58" spans="1:5" ht="15.6" x14ac:dyDescent="0.3">
      <c r="A58" s="10" t="s">
        <v>91</v>
      </c>
      <c r="B58" s="13" t="s">
        <v>0</v>
      </c>
      <c r="C58" s="14">
        <v>134583230.46000001</v>
      </c>
      <c r="D58" s="14">
        <v>104190390.81</v>
      </c>
      <c r="E58" s="8">
        <f t="shared" si="0"/>
        <v>77.417067827753499</v>
      </c>
    </row>
    <row r="59" spans="1:5" ht="15.6" x14ac:dyDescent="0.3">
      <c r="A59" s="10" t="s">
        <v>118</v>
      </c>
      <c r="B59" s="13" t="s">
        <v>13</v>
      </c>
      <c r="C59" s="14">
        <v>96449725</v>
      </c>
      <c r="D59" s="14">
        <v>75359447.459999993</v>
      </c>
      <c r="E59" s="8">
        <f t="shared" si="0"/>
        <v>78.133397954219149</v>
      </c>
    </row>
    <row r="60" spans="1:5" ht="31.2" x14ac:dyDescent="0.3">
      <c r="A60" s="10" t="s">
        <v>4</v>
      </c>
      <c r="B60" s="13" t="s">
        <v>30</v>
      </c>
      <c r="C60" s="14">
        <v>172797237.16</v>
      </c>
      <c r="D60" s="14">
        <v>132700000</v>
      </c>
      <c r="E60" s="8">
        <f t="shared" si="0"/>
        <v>76.795209333774054</v>
      </c>
    </row>
    <row r="61" spans="1:5" ht="15.6" x14ac:dyDescent="0.3">
      <c r="A61" s="10" t="s">
        <v>44</v>
      </c>
      <c r="B61" s="13" t="s">
        <v>74</v>
      </c>
      <c r="C61" s="14">
        <v>1633409332.5799999</v>
      </c>
      <c r="D61" s="14">
        <v>1534169005.8699999</v>
      </c>
      <c r="E61" s="8">
        <f t="shared" si="0"/>
        <v>93.924344331175817</v>
      </c>
    </row>
    <row r="62" spans="1:5" ht="15.6" x14ac:dyDescent="0.3">
      <c r="A62" s="11" t="s">
        <v>59</v>
      </c>
      <c r="B62" s="12" t="s">
        <v>12</v>
      </c>
      <c r="C62" s="6">
        <f>C63+C64+C65+C66+C67</f>
        <v>21567067091.579998</v>
      </c>
      <c r="D62" s="6">
        <f>D63+D64+D65+D66+D67</f>
        <v>14822041327.200001</v>
      </c>
      <c r="E62" s="7">
        <f t="shared" si="0"/>
        <v>68.725345288078955</v>
      </c>
    </row>
    <row r="63" spans="1:5" s="1" customFormat="1" ht="15.6" x14ac:dyDescent="0.3">
      <c r="A63" s="10" t="s">
        <v>110</v>
      </c>
      <c r="B63" s="13" t="s">
        <v>23</v>
      </c>
      <c r="C63" s="14">
        <v>167258803</v>
      </c>
      <c r="D63" s="14">
        <v>116908892.40000001</v>
      </c>
      <c r="E63" s="8">
        <f t="shared" si="0"/>
        <v>69.897004105667321</v>
      </c>
    </row>
    <row r="64" spans="1:5" s="9" customFormat="1" ht="15.6" x14ac:dyDescent="0.3">
      <c r="A64" s="10" t="s">
        <v>125</v>
      </c>
      <c r="B64" s="13" t="s">
        <v>42</v>
      </c>
      <c r="C64" s="14">
        <v>1885268273.8900001</v>
      </c>
      <c r="D64" s="14">
        <v>1305329048.3900001</v>
      </c>
      <c r="E64" s="8">
        <f t="shared" si="0"/>
        <v>69.238371348424991</v>
      </c>
    </row>
    <row r="65" spans="1:5" ht="15.6" x14ac:dyDescent="0.3">
      <c r="A65" s="10" t="s">
        <v>66</v>
      </c>
      <c r="B65" s="13" t="s">
        <v>60</v>
      </c>
      <c r="C65" s="14">
        <v>12881629442.450001</v>
      </c>
      <c r="D65" s="14">
        <v>8686651193.6599998</v>
      </c>
      <c r="E65" s="8">
        <f t="shared" si="0"/>
        <v>67.434412955818232</v>
      </c>
    </row>
    <row r="66" spans="1:5" ht="15.6" x14ac:dyDescent="0.3">
      <c r="A66" s="10" t="s">
        <v>80</v>
      </c>
      <c r="B66" s="13" t="s">
        <v>73</v>
      </c>
      <c r="C66" s="14">
        <v>6095334546.7600002</v>
      </c>
      <c r="D66" s="14">
        <v>4428764246.1499996</v>
      </c>
      <c r="E66" s="8">
        <f t="shared" si="0"/>
        <v>72.658263663380495</v>
      </c>
    </row>
    <row r="67" spans="1:5" ht="15.6" x14ac:dyDescent="0.3">
      <c r="A67" s="10" t="s">
        <v>114</v>
      </c>
      <c r="B67" s="13" t="s">
        <v>104</v>
      </c>
      <c r="C67" s="14">
        <v>537576025.48000002</v>
      </c>
      <c r="D67" s="14">
        <v>284387946.60000002</v>
      </c>
      <c r="E67" s="8">
        <f t="shared" si="0"/>
        <v>52.901902823153414</v>
      </c>
    </row>
    <row r="68" spans="1:5" ht="15.6" x14ac:dyDescent="0.3">
      <c r="A68" s="11" t="s">
        <v>40</v>
      </c>
      <c r="B68" s="12" t="s">
        <v>131</v>
      </c>
      <c r="C68" s="6">
        <f>C69+C70+C71+C72</f>
        <v>3214632801.29</v>
      </c>
      <c r="D68" s="6">
        <f>D69+D70+D71+D72</f>
        <v>2196172993.04</v>
      </c>
      <c r="E68" s="7">
        <f t="shared" si="0"/>
        <v>68.318004848289291</v>
      </c>
    </row>
    <row r="69" spans="1:5" s="1" customFormat="1" ht="15.6" x14ac:dyDescent="0.3">
      <c r="A69" s="10" t="s">
        <v>38</v>
      </c>
      <c r="B69" s="13" t="s">
        <v>1</v>
      </c>
      <c r="C69" s="14">
        <v>796208676</v>
      </c>
      <c r="D69" s="14">
        <v>486679121.27999997</v>
      </c>
      <c r="E69" s="8">
        <f t="shared" si="0"/>
        <v>61.1245689666411</v>
      </c>
    </row>
    <row r="70" spans="1:5" s="9" customFormat="1" ht="15.6" x14ac:dyDescent="0.3">
      <c r="A70" s="10" t="s">
        <v>113</v>
      </c>
      <c r="B70" s="13" t="s">
        <v>14</v>
      </c>
      <c r="C70" s="14">
        <v>2138855893.29</v>
      </c>
      <c r="D70" s="14">
        <v>1503960021.24</v>
      </c>
      <c r="E70" s="8">
        <f t="shared" si="0"/>
        <v>70.316098712316716</v>
      </c>
    </row>
    <row r="71" spans="1:5" ht="15.6" x14ac:dyDescent="0.3">
      <c r="A71" s="10" t="s">
        <v>31</v>
      </c>
      <c r="B71" s="13" t="s">
        <v>27</v>
      </c>
      <c r="C71" s="14">
        <v>263054229</v>
      </c>
      <c r="D71" s="14">
        <v>194261519.18000001</v>
      </c>
      <c r="E71" s="8">
        <f t="shared" si="0"/>
        <v>73.848468400787425</v>
      </c>
    </row>
    <row r="72" spans="1:5" ht="16.8" customHeight="1" x14ac:dyDescent="0.3">
      <c r="A72" s="10" t="s">
        <v>141</v>
      </c>
      <c r="B72" s="13" t="s">
        <v>63</v>
      </c>
      <c r="C72" s="14">
        <v>16514003</v>
      </c>
      <c r="D72" s="14">
        <v>11272331.34</v>
      </c>
      <c r="E72" s="8">
        <f t="shared" si="0"/>
        <v>68.259230302913238</v>
      </c>
    </row>
    <row r="73" spans="1:5" ht="15.6" x14ac:dyDescent="0.3">
      <c r="A73" s="11" t="s">
        <v>100</v>
      </c>
      <c r="B73" s="12" t="s">
        <v>105</v>
      </c>
      <c r="C73" s="6">
        <f>C74+C75+C76</f>
        <v>189043206.53</v>
      </c>
      <c r="D73" s="6">
        <f>D74+D75+D76</f>
        <v>130475877.97</v>
      </c>
      <c r="E73" s="7">
        <f t="shared" ref="E73:E83" si="1">D73/C73*100</f>
        <v>69.019077894922546</v>
      </c>
    </row>
    <row r="74" spans="1:5" s="1" customFormat="1" ht="15.6" x14ac:dyDescent="0.3">
      <c r="A74" s="10" t="s">
        <v>121</v>
      </c>
      <c r="B74" s="13" t="s">
        <v>117</v>
      </c>
      <c r="C74" s="14">
        <v>58945447.530000001</v>
      </c>
      <c r="D74" s="14">
        <v>47490288.920000002</v>
      </c>
      <c r="E74" s="8">
        <f t="shared" si="1"/>
        <v>80.566508373407544</v>
      </c>
    </row>
    <row r="75" spans="1:5" s="9" customFormat="1" ht="15.6" x14ac:dyDescent="0.3">
      <c r="A75" s="10" t="s">
        <v>140</v>
      </c>
      <c r="B75" s="13" t="s">
        <v>134</v>
      </c>
      <c r="C75" s="14">
        <v>88942352</v>
      </c>
      <c r="D75" s="14">
        <v>53766869.420000002</v>
      </c>
      <c r="E75" s="8">
        <f t="shared" si="1"/>
        <v>60.451369017090983</v>
      </c>
    </row>
    <row r="76" spans="1:5" ht="16.2" customHeight="1" x14ac:dyDescent="0.3">
      <c r="A76" s="10" t="s">
        <v>88</v>
      </c>
      <c r="B76" s="13" t="s">
        <v>19</v>
      </c>
      <c r="C76" s="14">
        <v>41155407</v>
      </c>
      <c r="D76" s="14">
        <v>29218719.629999999</v>
      </c>
      <c r="E76" s="8">
        <f t="shared" si="1"/>
        <v>70.996065304371797</v>
      </c>
    </row>
    <row r="77" spans="1:5" ht="31.2" x14ac:dyDescent="0.3">
      <c r="A77" s="11" t="s">
        <v>152</v>
      </c>
      <c r="B77" s="12" t="s">
        <v>72</v>
      </c>
      <c r="C77" s="6">
        <f>C78</f>
        <v>101273256.84999999</v>
      </c>
      <c r="D77" s="6">
        <f>D78</f>
        <v>5520041.7300000004</v>
      </c>
      <c r="E77" s="7">
        <f t="shared" si="1"/>
        <v>5.4506410692172782</v>
      </c>
    </row>
    <row r="78" spans="1:5" s="1" customFormat="1" ht="31.2" x14ac:dyDescent="0.3">
      <c r="A78" s="10" t="s">
        <v>153</v>
      </c>
      <c r="B78" s="13" t="s">
        <v>92</v>
      </c>
      <c r="C78" s="14">
        <v>101273256.84999999</v>
      </c>
      <c r="D78" s="14">
        <v>5520041.7300000004</v>
      </c>
      <c r="E78" s="8">
        <f t="shared" si="1"/>
        <v>5.4506410692172782</v>
      </c>
    </row>
    <row r="79" spans="1:5" s="9" customFormat="1" ht="46.8" x14ac:dyDescent="0.3">
      <c r="A79" s="11" t="s">
        <v>149</v>
      </c>
      <c r="B79" s="12" t="s">
        <v>50</v>
      </c>
      <c r="C79" s="6">
        <f>C80+C81+C82</f>
        <v>3445107347</v>
      </c>
      <c r="D79" s="6">
        <f>D80+D81+D82</f>
        <v>2293578417.0599999</v>
      </c>
      <c r="E79" s="7">
        <f t="shared" si="1"/>
        <v>66.57494777505984</v>
      </c>
    </row>
    <row r="80" spans="1:5" s="1" customFormat="1" ht="46.8" x14ac:dyDescent="0.3">
      <c r="A80" s="10" t="s">
        <v>119</v>
      </c>
      <c r="B80" s="13" t="s">
        <v>62</v>
      </c>
      <c r="C80" s="14">
        <v>2415753000</v>
      </c>
      <c r="D80" s="14">
        <v>1838285461</v>
      </c>
      <c r="E80" s="8">
        <f t="shared" si="1"/>
        <v>76.09575403611214</v>
      </c>
    </row>
    <row r="81" spans="1:5" s="9" customFormat="1" ht="15.6" x14ac:dyDescent="0.3">
      <c r="A81" s="10" t="s">
        <v>90</v>
      </c>
      <c r="B81" s="13" t="s">
        <v>76</v>
      </c>
      <c r="C81" s="14">
        <v>685321427</v>
      </c>
      <c r="D81" s="14">
        <v>405133385.94</v>
      </c>
      <c r="E81" s="8">
        <f t="shared" si="1"/>
        <v>59.115820690661117</v>
      </c>
    </row>
    <row r="82" spans="1:5" ht="15.6" x14ac:dyDescent="0.3">
      <c r="A82" s="10" t="s">
        <v>84</v>
      </c>
      <c r="B82" s="13" t="s">
        <v>96</v>
      </c>
      <c r="C82" s="14">
        <v>344032920</v>
      </c>
      <c r="D82" s="14">
        <v>50159570.119999997</v>
      </c>
      <c r="E82" s="8">
        <f t="shared" si="1"/>
        <v>14.57987512357829</v>
      </c>
    </row>
    <row r="83" spans="1:5" s="1" customFormat="1" ht="15.6" x14ac:dyDescent="0.3">
      <c r="A83" s="21" t="s">
        <v>144</v>
      </c>
      <c r="B83" s="22"/>
      <c r="C83" s="6">
        <f>C7+C16+C19+C23+C34+C39+C44+C52+C55+C62+C68+C73+C77+C79</f>
        <v>81107255701.910004</v>
      </c>
      <c r="D83" s="6">
        <f>D7+D16+D19+D23+D34+D39+D44+D52+D55+D62+D68+D73+D77+D79</f>
        <v>53670220821.440002</v>
      </c>
      <c r="E83" s="7">
        <f t="shared" si="1"/>
        <v>66.171910708817279</v>
      </c>
    </row>
  </sheetData>
  <mergeCells count="9">
    <mergeCell ref="A1:D1"/>
    <mergeCell ref="C3:D3"/>
    <mergeCell ref="E4:E6"/>
    <mergeCell ref="C4:C6"/>
    <mergeCell ref="D4:D6"/>
    <mergeCell ref="A2:E2"/>
    <mergeCell ref="A83:B83"/>
    <mergeCell ref="A4:A6"/>
    <mergeCell ref="B4:B6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2021-10-20T07:49:08Z</dcterms:modified>
</cp:coreProperties>
</file>